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Print_Area" localSheetId="0">Sheet1!$A$1:$P$40</definedName>
  </definedNames>
  <calcPr calcId="144525" concurrentCalc="0"/>
</workbook>
</file>

<file path=xl/sharedStrings.xml><?xml version="1.0" encoding="utf-8"?>
<sst xmlns="http://schemas.openxmlformats.org/spreadsheetml/2006/main" count="126" uniqueCount="68">
  <si>
    <t>2019年普宁市财政局社保口扶纳入县扶贫资金台账项目资金情况公开表</t>
  </si>
  <si>
    <t>填表时间:2019年12月31日                                                                                          　　　　　　　　　　　　　　　　　　　　　　　　　　　　　单位：元</t>
  </si>
  <si>
    <t>序号</t>
  </si>
  <si>
    <t>使用方向
 （资金用途）</t>
  </si>
  <si>
    <t>主管部门</t>
  </si>
  <si>
    <t>用款单位</t>
  </si>
  <si>
    <t>纳入县扶贫资金台账资金情况</t>
  </si>
  <si>
    <t>合计</t>
  </si>
  <si>
    <t>其中：中央补助资金</t>
  </si>
  <si>
    <t>其中：省级补助资金</t>
  </si>
  <si>
    <t>其中：本级配套资金</t>
  </si>
  <si>
    <t>项目总额</t>
  </si>
  <si>
    <t>其中：
扶贫资金</t>
  </si>
  <si>
    <t>其中：
非扶贫资金</t>
  </si>
  <si>
    <t>文号</t>
  </si>
  <si>
    <t>分配金额</t>
  </si>
  <si>
    <t>扶贫资金支出金额</t>
  </si>
  <si>
    <t>困难群众补助资金-精准扶贫低保资金（城镇）</t>
  </si>
  <si>
    <t>普宁市民政局</t>
  </si>
  <si>
    <t>粤财社[2018]253号</t>
  </si>
  <si>
    <t>普府[2019]31号</t>
  </si>
  <si>
    <t>粤财社[2019]71号</t>
  </si>
  <si>
    <t>困难群众补助资金-精准扶贫低保资金（农村）</t>
  </si>
  <si>
    <t>困难群众补助资金-特困人员</t>
  </si>
  <si>
    <t>困难群众补助资金-临时救助</t>
  </si>
  <si>
    <t>困难群众补助资金-孤儿</t>
  </si>
  <si>
    <t>困难群众补助资金-流浪乞讨</t>
  </si>
  <si>
    <t>残疾人两项</t>
  </si>
  <si>
    <t>粤财社[2018]260号</t>
  </si>
  <si>
    <t>医疗救助</t>
  </si>
  <si>
    <t>普宁市医疗保障局</t>
  </si>
  <si>
    <t xml:space="preserve">粤财社[2018]246号
</t>
  </si>
  <si>
    <t xml:space="preserve">粤财社[2019]45号
</t>
  </si>
  <si>
    <t>城乡医疗保险</t>
  </si>
  <si>
    <t>揭市财社[2019]12号</t>
  </si>
  <si>
    <t>揭市财社[2019]47号</t>
  </si>
  <si>
    <t>揭市财社[2019]66号</t>
  </si>
  <si>
    <t>城乡基本养老保险</t>
  </si>
  <si>
    <t>普宁市人力资源和社会保障局</t>
  </si>
  <si>
    <t>普宁市社会保险管理局</t>
  </si>
  <si>
    <t>粤财社[2018]259号</t>
  </si>
  <si>
    <t>粤财社[2018]263号</t>
  </si>
  <si>
    <t>揭市财社[2019]74号（粤财社[2019]138号）</t>
  </si>
  <si>
    <t>就业政策类补贴</t>
  </si>
  <si>
    <t>粤财社〔2019〕79号</t>
  </si>
  <si>
    <t>促进就业创业发展专项资金</t>
  </si>
  <si>
    <t>揭市财社[2019]67号</t>
  </si>
  <si>
    <t>揭市财社[2019]15号</t>
  </si>
  <si>
    <t>技工院校免学费补助</t>
  </si>
  <si>
    <t>广东省揭阳市国贸技工学校</t>
  </si>
  <si>
    <t>粤财社[2018]270号</t>
  </si>
  <si>
    <t>残疾人事业发展补助</t>
  </si>
  <si>
    <t>普宁市残疾人联合会</t>
  </si>
  <si>
    <t>粤财社[2018]247号</t>
  </si>
  <si>
    <t>粤财社[2018]275号</t>
  </si>
  <si>
    <t>粤财社[2019]64号</t>
  </si>
  <si>
    <t>揭市财社[2018]116号</t>
  </si>
  <si>
    <t>基本公共卫生</t>
  </si>
  <si>
    <t>普宁市卫生健康局</t>
  </si>
  <si>
    <t>粤财社[2018]273号</t>
  </si>
  <si>
    <t>粤财社[2019]92号</t>
  </si>
  <si>
    <t xml:space="preserve"> 基本药物制度补助</t>
  </si>
  <si>
    <t>粤财社[2018]272号</t>
  </si>
  <si>
    <t>粤财社[2019]81号</t>
  </si>
  <si>
    <t>疾病应急救助</t>
  </si>
  <si>
    <t>揭市财社[2019]6号</t>
  </si>
  <si>
    <t>揭市财社[2019]61号</t>
  </si>
  <si>
    <t>备注：扶贫资金支出金额根据扶贫办及各相关业务主管部门确认的扶贫资金支出统计。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</si>
</sst>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1"/>
      <name val="宋体"/>
      <charset val="134"/>
      <scheme val="minor"/>
    </font>
    <font>
      <sz val="11"/>
      <name val="宋体"/>
      <charset val="134"/>
      <scheme val="minor"/>
    </font>
    <font>
      <b/>
      <sz val="18"/>
      <name val="宋体"/>
      <charset val="134"/>
      <scheme val="minor"/>
    </font>
    <font>
      <sz val="14"/>
      <name val="宋体"/>
      <charset val="134"/>
      <scheme val="minor"/>
    </font>
    <font>
      <sz val="1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16" applyNumberFormat="0" applyFont="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15" applyNumberFormat="0" applyFill="0" applyAlignment="0" applyProtection="0">
      <alignment vertical="center"/>
    </xf>
    <xf numFmtId="0" fontId="22" fillId="0" borderId="15" applyNumberFormat="0" applyFill="0" applyAlignment="0" applyProtection="0">
      <alignment vertical="center"/>
    </xf>
    <xf numFmtId="0" fontId="10" fillId="24" borderId="0" applyNumberFormat="0" applyBorder="0" applyAlignment="0" applyProtection="0">
      <alignment vertical="center"/>
    </xf>
    <xf numFmtId="0" fontId="11" fillId="0" borderId="11" applyNumberFormat="0" applyFill="0" applyAlignment="0" applyProtection="0">
      <alignment vertical="center"/>
    </xf>
    <xf numFmtId="0" fontId="10" fillId="28" borderId="0" applyNumberFormat="0" applyBorder="0" applyAlignment="0" applyProtection="0">
      <alignment vertical="center"/>
    </xf>
    <xf numFmtId="0" fontId="19" fillId="12" borderId="14" applyNumberFormat="0" applyAlignment="0" applyProtection="0">
      <alignment vertical="center"/>
    </xf>
    <xf numFmtId="0" fontId="14" fillId="12" borderId="10" applyNumberFormat="0" applyAlignment="0" applyProtection="0">
      <alignment vertical="center"/>
    </xf>
    <xf numFmtId="0" fontId="24" fillId="27" borderId="17" applyNumberFormat="0" applyAlignment="0" applyProtection="0">
      <alignment vertical="center"/>
    </xf>
    <xf numFmtId="0" fontId="7" fillId="16" borderId="0" applyNumberFormat="0" applyBorder="0" applyAlignment="0" applyProtection="0">
      <alignment vertical="center"/>
    </xf>
    <xf numFmtId="0" fontId="10" fillId="7" borderId="0" applyNumberFormat="0" applyBorder="0" applyAlignment="0" applyProtection="0">
      <alignment vertical="center"/>
    </xf>
    <xf numFmtId="0" fontId="16" fillId="0" borderId="13" applyNumberFormat="0" applyFill="0" applyAlignment="0" applyProtection="0">
      <alignment vertical="center"/>
    </xf>
    <xf numFmtId="0" fontId="15" fillId="0" borderId="12" applyNumberFormat="0" applyFill="0" applyAlignment="0" applyProtection="0">
      <alignment vertical="center"/>
    </xf>
    <xf numFmtId="0" fontId="13" fillId="11" borderId="0" applyNumberFormat="0" applyBorder="0" applyAlignment="0" applyProtection="0">
      <alignment vertical="center"/>
    </xf>
    <xf numFmtId="0" fontId="21" fillId="23" borderId="0" applyNumberFormat="0" applyBorder="0" applyAlignment="0" applyProtection="0">
      <alignment vertical="center"/>
    </xf>
    <xf numFmtId="0" fontId="7" fillId="32" borderId="0" applyNumberFormat="0" applyBorder="0" applyAlignment="0" applyProtection="0">
      <alignment vertical="center"/>
    </xf>
    <xf numFmtId="0" fontId="10" fillId="26" borderId="0" applyNumberFormat="0" applyBorder="0" applyAlignment="0" applyProtection="0">
      <alignment vertical="center"/>
    </xf>
    <xf numFmtId="0" fontId="7" fillId="19" borderId="0" applyNumberFormat="0" applyBorder="0" applyAlignment="0" applyProtection="0">
      <alignment vertical="center"/>
    </xf>
    <xf numFmtId="0" fontId="7" fillId="31" borderId="0" applyNumberFormat="0" applyBorder="0" applyAlignment="0" applyProtection="0">
      <alignment vertical="center"/>
    </xf>
    <xf numFmtId="0" fontId="7" fillId="18" borderId="0" applyNumberFormat="0" applyBorder="0" applyAlignment="0" applyProtection="0">
      <alignment vertical="center"/>
    </xf>
    <xf numFmtId="0" fontId="7" fillId="15" borderId="0" applyNumberFormat="0" applyBorder="0" applyAlignment="0" applyProtection="0">
      <alignment vertical="center"/>
    </xf>
    <xf numFmtId="0" fontId="10" fillId="30" borderId="0" applyNumberFormat="0" applyBorder="0" applyAlignment="0" applyProtection="0">
      <alignment vertical="center"/>
    </xf>
    <xf numFmtId="0" fontId="10" fillId="25" borderId="0" applyNumberFormat="0" applyBorder="0" applyAlignment="0" applyProtection="0">
      <alignment vertical="center"/>
    </xf>
    <xf numFmtId="0" fontId="7" fillId="22" borderId="0" applyNumberFormat="0" applyBorder="0" applyAlignment="0" applyProtection="0">
      <alignment vertical="center"/>
    </xf>
    <xf numFmtId="0" fontId="7" fillId="17" borderId="0" applyNumberFormat="0" applyBorder="0" applyAlignment="0" applyProtection="0">
      <alignment vertical="center"/>
    </xf>
    <xf numFmtId="0" fontId="10" fillId="10" borderId="0" applyNumberFormat="0" applyBorder="0" applyAlignment="0" applyProtection="0">
      <alignment vertical="center"/>
    </xf>
    <xf numFmtId="0" fontId="7" fillId="2" borderId="0" applyNumberFormat="0" applyBorder="0" applyAlignment="0" applyProtection="0">
      <alignment vertical="center"/>
    </xf>
    <xf numFmtId="0" fontId="10" fillId="21" borderId="0" applyNumberFormat="0" applyBorder="0" applyAlignment="0" applyProtection="0">
      <alignment vertical="center"/>
    </xf>
    <xf numFmtId="0" fontId="10" fillId="29" borderId="0" applyNumberFormat="0" applyBorder="0" applyAlignment="0" applyProtection="0">
      <alignment vertical="center"/>
    </xf>
    <xf numFmtId="0" fontId="7" fillId="6" borderId="0" applyNumberFormat="0" applyBorder="0" applyAlignment="0" applyProtection="0">
      <alignment vertical="center"/>
    </xf>
    <xf numFmtId="0" fontId="10" fillId="14"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7" xfId="0" applyFont="1" applyBorder="1" applyAlignment="1">
      <alignment horizontal="center" vertical="center" wrapText="1"/>
    </xf>
    <xf numFmtId="0" fontId="5"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6" fillId="0" borderId="6" xfId="0" applyFont="1" applyFill="1" applyBorder="1" applyAlignment="1">
      <alignment horizontal="justify" vertical="center" wrapText="1"/>
    </xf>
    <xf numFmtId="0" fontId="2" fillId="0" borderId="9"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0" xfId="0" applyFont="1" applyAlignment="1">
      <alignment horizontal="left" vertical="center" wrapText="1"/>
    </xf>
    <xf numFmtId="0" fontId="2" fillId="0" borderId="6"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abSelected="1" workbookViewId="0">
      <pane xSplit="2" ySplit="5" topLeftCell="C24" activePane="bottomRight" state="frozen"/>
      <selection/>
      <selection pane="topRight"/>
      <selection pane="bottomLeft"/>
      <selection pane="bottomRight" activeCell="A1" sqref="A1:P1"/>
    </sheetView>
  </sheetViews>
  <sheetFormatPr defaultColWidth="9" defaultRowHeight="13.5"/>
  <cols>
    <col min="1" max="1" width="6.25" style="3" customWidth="1"/>
    <col min="2" max="2" width="17" style="3" customWidth="1"/>
    <col min="3" max="4" width="15" style="3" customWidth="1"/>
    <col min="5" max="7" width="13.25" style="3" customWidth="1"/>
    <col min="8" max="8" width="18.25" style="3" customWidth="1"/>
    <col min="9" max="16" width="16.875" style="3" customWidth="1"/>
    <col min="17" max="16384" width="9" style="3"/>
  </cols>
  <sheetData>
    <row r="1" ht="27" customHeight="1" spans="1:16">
      <c r="A1" s="5" t="s">
        <v>0</v>
      </c>
      <c r="B1" s="5"/>
      <c r="C1" s="5"/>
      <c r="D1" s="5"/>
      <c r="E1" s="5"/>
      <c r="F1" s="5"/>
      <c r="G1" s="5"/>
      <c r="H1" s="5"/>
      <c r="I1" s="5"/>
      <c r="J1" s="5"/>
      <c r="K1" s="5"/>
      <c r="L1" s="5"/>
      <c r="M1" s="5"/>
      <c r="N1" s="5"/>
      <c r="O1" s="5"/>
      <c r="P1" s="5"/>
    </row>
    <row r="2" ht="27" customHeight="1" spans="1:16">
      <c r="A2" s="6" t="s">
        <v>1</v>
      </c>
      <c r="B2" s="7"/>
      <c r="C2" s="7"/>
      <c r="D2" s="7"/>
      <c r="E2" s="7"/>
      <c r="F2" s="7"/>
      <c r="G2" s="7"/>
      <c r="H2" s="7"/>
      <c r="I2" s="7"/>
      <c r="J2" s="7"/>
      <c r="K2" s="7"/>
      <c r="L2" s="7"/>
      <c r="M2" s="7"/>
      <c r="N2" s="7"/>
      <c r="O2" s="7"/>
      <c r="P2" s="7"/>
    </row>
    <row r="3" s="1" customFormat="1" ht="21" customHeight="1" spans="1:16">
      <c r="A3" s="8" t="s">
        <v>2</v>
      </c>
      <c r="B3" s="8" t="s">
        <v>3</v>
      </c>
      <c r="C3" s="8" t="s">
        <v>4</v>
      </c>
      <c r="D3" s="8" t="s">
        <v>5</v>
      </c>
      <c r="E3" s="9" t="s">
        <v>6</v>
      </c>
      <c r="F3" s="10"/>
      <c r="G3" s="10"/>
      <c r="H3" s="10"/>
      <c r="I3" s="10"/>
      <c r="J3" s="10"/>
      <c r="K3" s="10"/>
      <c r="L3" s="10"/>
      <c r="M3" s="10"/>
      <c r="N3" s="10"/>
      <c r="O3" s="10"/>
      <c r="P3" s="11"/>
    </row>
    <row r="4" s="2" customFormat="1" ht="25" customHeight="1" spans="1:16">
      <c r="A4" s="8"/>
      <c r="B4" s="8"/>
      <c r="C4" s="8"/>
      <c r="D4" s="8"/>
      <c r="E4" s="9" t="s">
        <v>7</v>
      </c>
      <c r="F4" s="10"/>
      <c r="G4" s="11"/>
      <c r="H4" s="8" t="s">
        <v>8</v>
      </c>
      <c r="I4" s="8"/>
      <c r="J4" s="8"/>
      <c r="K4" s="9" t="s">
        <v>9</v>
      </c>
      <c r="L4" s="10"/>
      <c r="M4" s="11"/>
      <c r="N4" s="8" t="s">
        <v>10</v>
      </c>
      <c r="O4" s="8"/>
      <c r="P4" s="8"/>
    </row>
    <row r="5" s="2" customFormat="1" ht="34" customHeight="1" spans="1:16">
      <c r="A5" s="8"/>
      <c r="B5" s="8"/>
      <c r="C5" s="8"/>
      <c r="D5" s="8"/>
      <c r="E5" s="8" t="s">
        <v>11</v>
      </c>
      <c r="F5" s="8" t="s">
        <v>12</v>
      </c>
      <c r="G5" s="8" t="s">
        <v>13</v>
      </c>
      <c r="H5" s="8" t="s">
        <v>14</v>
      </c>
      <c r="I5" s="8" t="s">
        <v>15</v>
      </c>
      <c r="J5" s="8" t="s">
        <v>16</v>
      </c>
      <c r="K5" s="8" t="s">
        <v>14</v>
      </c>
      <c r="L5" s="8" t="s">
        <v>15</v>
      </c>
      <c r="M5" s="8" t="s">
        <v>16</v>
      </c>
      <c r="N5" s="8" t="s">
        <v>14</v>
      </c>
      <c r="O5" s="8" t="s">
        <v>15</v>
      </c>
      <c r="P5" s="8" t="s">
        <v>16</v>
      </c>
    </row>
    <row r="6" s="3" customFormat="1" ht="53" customHeight="1" spans="1:16">
      <c r="A6" s="12">
        <v>1</v>
      </c>
      <c r="B6" s="12" t="s">
        <v>17</v>
      </c>
      <c r="C6" s="13" t="s">
        <v>18</v>
      </c>
      <c r="D6" s="12" t="s">
        <v>18</v>
      </c>
      <c r="E6" s="12">
        <f>SUM(I6:I7,L6,O6)</f>
        <v>8000000</v>
      </c>
      <c r="F6" s="12">
        <f>SUM(J6:J7,M6,P6)</f>
        <v>0</v>
      </c>
      <c r="G6" s="13">
        <f>E6-F6</f>
        <v>8000000</v>
      </c>
      <c r="H6" s="14" t="s">
        <v>19</v>
      </c>
      <c r="I6" s="14">
        <v>1000000</v>
      </c>
      <c r="J6" s="14">
        <v>0</v>
      </c>
      <c r="K6" s="12" t="s">
        <v>19</v>
      </c>
      <c r="L6" s="12">
        <v>5000000</v>
      </c>
      <c r="M6" s="12">
        <v>0</v>
      </c>
      <c r="N6" s="12" t="s">
        <v>20</v>
      </c>
      <c r="O6" s="12">
        <v>1000000</v>
      </c>
      <c r="P6" s="12">
        <v>0</v>
      </c>
    </row>
    <row r="7" s="3" customFormat="1" ht="53" customHeight="1" spans="1:16">
      <c r="A7" s="15"/>
      <c r="B7" s="15"/>
      <c r="C7" s="16"/>
      <c r="D7" s="15"/>
      <c r="E7" s="15"/>
      <c r="F7" s="15"/>
      <c r="G7" s="16"/>
      <c r="H7" s="14" t="s">
        <v>21</v>
      </c>
      <c r="I7" s="20">
        <v>1000000</v>
      </c>
      <c r="J7" s="20">
        <v>0</v>
      </c>
      <c r="K7" s="15"/>
      <c r="L7" s="15"/>
      <c r="M7" s="15"/>
      <c r="N7" s="15"/>
      <c r="O7" s="15"/>
      <c r="P7" s="15"/>
    </row>
    <row r="8" s="3" customFormat="1" ht="53" customHeight="1" spans="1:16">
      <c r="A8" s="12">
        <v>2</v>
      </c>
      <c r="B8" s="12" t="s">
        <v>22</v>
      </c>
      <c r="C8" s="12" t="s">
        <v>18</v>
      </c>
      <c r="D8" s="12" t="s">
        <v>18</v>
      </c>
      <c r="E8" s="12">
        <f>SUM(I8:I9,L8,O8)</f>
        <v>93000000</v>
      </c>
      <c r="F8" s="12">
        <f>SUM(J8:J9,M8,P8)</f>
        <v>26000086</v>
      </c>
      <c r="G8" s="13">
        <f>E8-F8</f>
        <v>66999914</v>
      </c>
      <c r="H8" s="14" t="s">
        <v>19</v>
      </c>
      <c r="I8" s="14">
        <v>15000000</v>
      </c>
      <c r="J8" s="14">
        <v>2600000</v>
      </c>
      <c r="K8" s="12" t="s">
        <v>19</v>
      </c>
      <c r="L8" s="12">
        <v>64000000</v>
      </c>
      <c r="M8" s="12">
        <v>18200086</v>
      </c>
      <c r="N8" s="12" t="s">
        <v>20</v>
      </c>
      <c r="O8" s="12">
        <v>9000000</v>
      </c>
      <c r="P8" s="12">
        <v>5200000</v>
      </c>
    </row>
    <row r="9" s="3" customFormat="1" ht="53" customHeight="1" spans="1:16">
      <c r="A9" s="15"/>
      <c r="B9" s="15"/>
      <c r="C9" s="15"/>
      <c r="D9" s="15"/>
      <c r="E9" s="15"/>
      <c r="F9" s="15"/>
      <c r="G9" s="16"/>
      <c r="H9" s="14" t="s">
        <v>21</v>
      </c>
      <c r="I9" s="14">
        <v>5000000</v>
      </c>
      <c r="J9" s="14">
        <v>0</v>
      </c>
      <c r="K9" s="15"/>
      <c r="L9" s="15"/>
      <c r="M9" s="15"/>
      <c r="N9" s="15"/>
      <c r="O9" s="15"/>
      <c r="P9" s="15"/>
    </row>
    <row r="10" s="3" customFormat="1" ht="53" customHeight="1" spans="1:16">
      <c r="A10" s="12">
        <v>3</v>
      </c>
      <c r="B10" s="12" t="s">
        <v>23</v>
      </c>
      <c r="C10" s="12" t="s">
        <v>18</v>
      </c>
      <c r="D10" s="12" t="s">
        <v>18</v>
      </c>
      <c r="E10" s="12">
        <f>SUM(I10:I11,L10,O10)</f>
        <v>64000000</v>
      </c>
      <c r="F10" s="12">
        <f>SUM(J10:J11,M10,P10)</f>
        <v>32992689</v>
      </c>
      <c r="G10" s="13">
        <f>E10-F10</f>
        <v>31007311</v>
      </c>
      <c r="H10" s="14" t="s">
        <v>19</v>
      </c>
      <c r="I10" s="14">
        <v>10000000</v>
      </c>
      <c r="J10" s="14">
        <v>3000000</v>
      </c>
      <c r="K10" s="12" t="s">
        <v>19</v>
      </c>
      <c r="L10" s="12">
        <v>44000000</v>
      </c>
      <c r="M10" s="12">
        <v>23992689</v>
      </c>
      <c r="N10" s="12" t="s">
        <v>20</v>
      </c>
      <c r="O10" s="12">
        <v>6000000</v>
      </c>
      <c r="P10" s="12">
        <v>6000000</v>
      </c>
    </row>
    <row r="11" s="3" customFormat="1" ht="53" customHeight="1" spans="1:16">
      <c r="A11" s="15"/>
      <c r="B11" s="15"/>
      <c r="C11" s="15"/>
      <c r="D11" s="15"/>
      <c r="E11" s="15"/>
      <c r="F11" s="15"/>
      <c r="G11" s="16"/>
      <c r="H11" s="14" t="s">
        <v>21</v>
      </c>
      <c r="I11" s="14">
        <v>4000000</v>
      </c>
      <c r="J11" s="14">
        <v>0</v>
      </c>
      <c r="K11" s="15"/>
      <c r="L11" s="15"/>
      <c r="M11" s="15"/>
      <c r="N11" s="15"/>
      <c r="O11" s="15"/>
      <c r="P11" s="15"/>
    </row>
    <row r="12" s="3" customFormat="1" ht="53" customHeight="1" spans="1:16">
      <c r="A12" s="12">
        <v>4</v>
      </c>
      <c r="B12" s="12" t="s">
        <v>24</v>
      </c>
      <c r="C12" s="12" t="s">
        <v>18</v>
      </c>
      <c r="D12" s="12" t="s">
        <v>18</v>
      </c>
      <c r="E12" s="12">
        <f>SUM(I12:I13,L12,O12)</f>
        <v>14300000</v>
      </c>
      <c r="F12" s="12">
        <f>SUM(J12:J13,M12,P12)</f>
        <v>761000</v>
      </c>
      <c r="G12" s="13">
        <f>E12-F12</f>
        <v>13539000</v>
      </c>
      <c r="H12" s="14" t="s">
        <v>19</v>
      </c>
      <c r="I12" s="14">
        <v>2900000</v>
      </c>
      <c r="J12" s="14">
        <v>0</v>
      </c>
      <c r="K12" s="12" t="s">
        <v>19</v>
      </c>
      <c r="L12" s="12">
        <v>9700000</v>
      </c>
      <c r="M12" s="12">
        <v>761000</v>
      </c>
      <c r="N12" s="12"/>
      <c r="O12" s="12"/>
      <c r="P12" s="12"/>
    </row>
    <row r="13" s="3" customFormat="1" ht="53" customHeight="1" spans="1:16">
      <c r="A13" s="15"/>
      <c r="B13" s="15"/>
      <c r="C13" s="15"/>
      <c r="D13" s="15"/>
      <c r="E13" s="15"/>
      <c r="F13" s="15"/>
      <c r="G13" s="16"/>
      <c r="H13" s="14" t="s">
        <v>21</v>
      </c>
      <c r="I13" s="14">
        <v>1700000</v>
      </c>
      <c r="J13" s="14">
        <v>0</v>
      </c>
      <c r="K13" s="15"/>
      <c r="L13" s="15"/>
      <c r="M13" s="15"/>
      <c r="N13" s="15"/>
      <c r="O13" s="15"/>
      <c r="P13" s="15"/>
    </row>
    <row r="14" s="3" customFormat="1" ht="53" customHeight="1" spans="1:16">
      <c r="A14" s="12">
        <v>5</v>
      </c>
      <c r="B14" s="12" t="s">
        <v>25</v>
      </c>
      <c r="C14" s="12" t="s">
        <v>18</v>
      </c>
      <c r="D14" s="12" t="s">
        <v>18</v>
      </c>
      <c r="E14" s="12">
        <f>SUM(I14:I15,L14,O14)</f>
        <v>5010000</v>
      </c>
      <c r="F14" s="12">
        <f>SUM(J14:J15,M14,P14)</f>
        <v>4124770</v>
      </c>
      <c r="G14" s="13">
        <f>E14-F14</f>
        <v>885230</v>
      </c>
      <c r="H14" s="14" t="s">
        <v>19</v>
      </c>
      <c r="I14" s="14">
        <v>800000</v>
      </c>
      <c r="J14" s="14">
        <v>800000</v>
      </c>
      <c r="K14" s="12" t="s">
        <v>19</v>
      </c>
      <c r="L14" s="12">
        <v>3000000</v>
      </c>
      <c r="M14" s="12">
        <v>2524770</v>
      </c>
      <c r="N14" s="12" t="s">
        <v>20</v>
      </c>
      <c r="O14" s="12">
        <v>1000000</v>
      </c>
      <c r="P14" s="12">
        <v>800000</v>
      </c>
    </row>
    <row r="15" s="3" customFormat="1" ht="53" customHeight="1" spans="1:16">
      <c r="A15" s="15"/>
      <c r="B15" s="15"/>
      <c r="C15" s="15"/>
      <c r="D15" s="15"/>
      <c r="E15" s="15"/>
      <c r="F15" s="15"/>
      <c r="G15" s="16"/>
      <c r="H15" s="14" t="s">
        <v>21</v>
      </c>
      <c r="I15" s="14">
        <v>210000</v>
      </c>
      <c r="J15" s="14">
        <v>0</v>
      </c>
      <c r="K15" s="15"/>
      <c r="L15" s="15"/>
      <c r="M15" s="15"/>
      <c r="N15" s="15"/>
      <c r="O15" s="15"/>
      <c r="P15" s="15"/>
    </row>
    <row r="16" s="3" customFormat="1" ht="53" customHeight="1" spans="1:16">
      <c r="A16" s="12">
        <v>6</v>
      </c>
      <c r="B16" s="12" t="s">
        <v>26</v>
      </c>
      <c r="C16" s="12" t="s">
        <v>18</v>
      </c>
      <c r="D16" s="12" t="s">
        <v>18</v>
      </c>
      <c r="E16" s="12">
        <f>SUM(I16:I17,L16,O16)</f>
        <v>5520000</v>
      </c>
      <c r="F16" s="12">
        <f>SUM(J16:J17,M16,P16)</f>
        <v>0</v>
      </c>
      <c r="G16" s="13">
        <f>E16-F16</f>
        <v>5520000</v>
      </c>
      <c r="H16" s="14" t="s">
        <v>19</v>
      </c>
      <c r="I16" s="14">
        <v>220000</v>
      </c>
      <c r="J16" s="14">
        <v>0</v>
      </c>
      <c r="K16" s="12" t="s">
        <v>19</v>
      </c>
      <c r="L16" s="12">
        <v>600000</v>
      </c>
      <c r="M16" s="12">
        <v>0</v>
      </c>
      <c r="N16" s="12"/>
      <c r="O16" s="12"/>
      <c r="P16" s="12"/>
    </row>
    <row r="17" s="3" customFormat="1" ht="53" customHeight="1" spans="1:16">
      <c r="A17" s="15"/>
      <c r="B17" s="15"/>
      <c r="C17" s="15"/>
      <c r="D17" s="15"/>
      <c r="E17" s="15"/>
      <c r="F17" s="15"/>
      <c r="G17" s="16"/>
      <c r="H17" s="14" t="s">
        <v>21</v>
      </c>
      <c r="I17" s="14">
        <v>4700000</v>
      </c>
      <c r="J17" s="14">
        <v>0</v>
      </c>
      <c r="K17" s="15"/>
      <c r="L17" s="15"/>
      <c r="M17" s="15"/>
      <c r="N17" s="15"/>
      <c r="O17" s="15"/>
      <c r="P17" s="15"/>
    </row>
    <row r="18" s="4" customFormat="1" ht="53" customHeight="1" spans="1:16">
      <c r="A18" s="14">
        <v>7</v>
      </c>
      <c r="B18" s="14" t="s">
        <v>27</v>
      </c>
      <c r="C18" s="14" t="s">
        <v>18</v>
      </c>
      <c r="D18" s="14" t="s">
        <v>18</v>
      </c>
      <c r="E18" s="14">
        <f>SUM(I18,L18,O18)</f>
        <v>53791944</v>
      </c>
      <c r="F18" s="14">
        <f>SUM(M18,P18)</f>
        <v>4286535</v>
      </c>
      <c r="G18" s="14">
        <f>E18-F18</f>
        <v>49505409</v>
      </c>
      <c r="H18" s="14"/>
      <c r="I18" s="14"/>
      <c r="J18" s="14"/>
      <c r="K18" s="14" t="s">
        <v>28</v>
      </c>
      <c r="L18" s="14">
        <v>35465024</v>
      </c>
      <c r="M18" s="14">
        <v>2700000</v>
      </c>
      <c r="N18" s="14" t="s">
        <v>20</v>
      </c>
      <c r="O18" s="14">
        <v>18326920</v>
      </c>
      <c r="P18" s="14">
        <v>1586535</v>
      </c>
    </row>
    <row r="19" s="3" customFormat="1" ht="53" customHeight="1" spans="1:16">
      <c r="A19" s="12">
        <v>8</v>
      </c>
      <c r="B19" s="12" t="s">
        <v>29</v>
      </c>
      <c r="C19" s="13" t="s">
        <v>30</v>
      </c>
      <c r="D19" s="13" t="s">
        <v>30</v>
      </c>
      <c r="E19" s="12">
        <f>SUM(I19:I20,L19)</f>
        <v>61230000</v>
      </c>
      <c r="F19" s="12">
        <f>SUM(M19)</f>
        <v>3264485</v>
      </c>
      <c r="G19" s="13">
        <f>E19-F19</f>
        <v>57965515</v>
      </c>
      <c r="H19" s="17" t="s">
        <v>31</v>
      </c>
      <c r="I19" s="17">
        <v>1870000</v>
      </c>
      <c r="J19" s="14">
        <v>0</v>
      </c>
      <c r="K19" s="12" t="s">
        <v>31</v>
      </c>
      <c r="L19" s="12">
        <v>59080000</v>
      </c>
      <c r="M19" s="12">
        <v>3264485</v>
      </c>
      <c r="N19" s="12"/>
      <c r="O19" s="12"/>
      <c r="P19" s="12"/>
    </row>
    <row r="20" s="3" customFormat="1" ht="31" customHeight="1" spans="1:16">
      <c r="A20" s="15"/>
      <c r="B20" s="15"/>
      <c r="C20" s="16"/>
      <c r="D20" s="16"/>
      <c r="E20" s="15"/>
      <c r="F20" s="15"/>
      <c r="G20" s="16"/>
      <c r="H20" s="17" t="s">
        <v>32</v>
      </c>
      <c r="I20" s="17">
        <v>280000</v>
      </c>
      <c r="J20" s="14">
        <v>0</v>
      </c>
      <c r="K20" s="15"/>
      <c r="L20" s="15"/>
      <c r="M20" s="15"/>
      <c r="N20" s="12"/>
      <c r="O20" s="12"/>
      <c r="P20" s="12"/>
    </row>
    <row r="21" s="3" customFormat="1" ht="53" customHeight="1" spans="1:16">
      <c r="A21" s="12">
        <v>9</v>
      </c>
      <c r="B21" s="12" t="s">
        <v>33</v>
      </c>
      <c r="C21" s="12" t="s">
        <v>30</v>
      </c>
      <c r="D21" s="12" t="s">
        <v>30</v>
      </c>
      <c r="E21" s="18">
        <f>SUM(I21:I23)</f>
        <v>297092066</v>
      </c>
      <c r="F21" s="18">
        <v>0</v>
      </c>
      <c r="G21" s="18">
        <v>297092066</v>
      </c>
      <c r="H21" s="17" t="s">
        <v>34</v>
      </c>
      <c r="I21" s="17">
        <v>146491691</v>
      </c>
      <c r="J21" s="14">
        <v>0</v>
      </c>
      <c r="K21" s="15"/>
      <c r="L21" s="15"/>
      <c r="M21" s="15"/>
      <c r="N21" s="12"/>
      <c r="O21" s="12"/>
      <c r="P21" s="12"/>
    </row>
    <row r="22" s="3" customFormat="1" ht="53" customHeight="1" spans="1:16">
      <c r="A22" s="18"/>
      <c r="B22" s="18"/>
      <c r="C22" s="18"/>
      <c r="D22" s="18"/>
      <c r="E22" s="18"/>
      <c r="F22" s="18"/>
      <c r="G22" s="18"/>
      <c r="H22" s="17" t="s">
        <v>35</v>
      </c>
      <c r="I22" s="17">
        <v>143840375</v>
      </c>
      <c r="J22" s="14"/>
      <c r="K22" s="15"/>
      <c r="L22" s="15"/>
      <c r="M22" s="15"/>
      <c r="N22" s="12"/>
      <c r="O22" s="12"/>
      <c r="P22" s="12"/>
    </row>
    <row r="23" s="3" customFormat="1" ht="43" customHeight="1" spans="1:16">
      <c r="A23" s="18"/>
      <c r="B23" s="18"/>
      <c r="C23" s="18"/>
      <c r="D23" s="18"/>
      <c r="E23" s="18"/>
      <c r="F23" s="18"/>
      <c r="G23" s="18"/>
      <c r="H23" s="19" t="s">
        <v>36</v>
      </c>
      <c r="I23" s="17">
        <v>6760000</v>
      </c>
      <c r="J23" s="14">
        <v>0</v>
      </c>
      <c r="K23" s="15"/>
      <c r="L23" s="15"/>
      <c r="M23" s="15"/>
      <c r="N23" s="12"/>
      <c r="O23" s="12"/>
      <c r="P23" s="12"/>
    </row>
    <row r="24" s="3" customFormat="1" ht="53" customHeight="1" spans="1:16">
      <c r="A24" s="20">
        <v>10</v>
      </c>
      <c r="B24" s="20" t="s">
        <v>37</v>
      </c>
      <c r="C24" s="20" t="s">
        <v>38</v>
      </c>
      <c r="D24" s="20" t="s">
        <v>39</v>
      </c>
      <c r="E24" s="20">
        <f>SUM(I24:I25,L24)</f>
        <v>483030000</v>
      </c>
      <c r="F24" s="20">
        <v>0</v>
      </c>
      <c r="G24" s="20">
        <v>483030000</v>
      </c>
      <c r="H24" s="17" t="s">
        <v>40</v>
      </c>
      <c r="I24" s="17">
        <v>101990000</v>
      </c>
      <c r="J24" s="14">
        <v>0</v>
      </c>
      <c r="K24" s="17" t="s">
        <v>41</v>
      </c>
      <c r="L24" s="17">
        <v>367060000</v>
      </c>
      <c r="M24" s="20">
        <v>0</v>
      </c>
      <c r="N24" s="12"/>
      <c r="O24" s="12"/>
      <c r="P24" s="12"/>
    </row>
    <row r="25" s="3" customFormat="1" ht="53" customHeight="1" spans="1:16">
      <c r="A25" s="20"/>
      <c r="B25" s="20"/>
      <c r="C25" s="20"/>
      <c r="D25" s="20"/>
      <c r="E25" s="20"/>
      <c r="F25" s="20"/>
      <c r="G25" s="20"/>
      <c r="H25" s="19" t="s">
        <v>42</v>
      </c>
      <c r="I25" s="26">
        <v>13980000</v>
      </c>
      <c r="J25" s="16"/>
      <c r="K25" s="28"/>
      <c r="L25" s="28"/>
      <c r="M25" s="15"/>
      <c r="N25" s="18"/>
      <c r="O25" s="18"/>
      <c r="P25" s="18"/>
    </row>
    <row r="26" s="3" customFormat="1" ht="53" customHeight="1" spans="1:16">
      <c r="A26" s="21">
        <v>11</v>
      </c>
      <c r="B26" s="22" t="s">
        <v>43</v>
      </c>
      <c r="C26" s="16" t="s">
        <v>38</v>
      </c>
      <c r="D26" s="15" t="s">
        <v>38</v>
      </c>
      <c r="E26" s="16">
        <v>1000000</v>
      </c>
      <c r="F26" s="23">
        <v>0</v>
      </c>
      <c r="G26" s="16">
        <v>1000000</v>
      </c>
      <c r="H26" s="15" t="s">
        <v>44</v>
      </c>
      <c r="I26" s="14">
        <v>1000000</v>
      </c>
      <c r="J26" s="16">
        <v>0</v>
      </c>
      <c r="K26" s="15"/>
      <c r="L26" s="15"/>
      <c r="M26" s="15"/>
      <c r="N26" s="15"/>
      <c r="O26" s="15"/>
      <c r="P26" s="15"/>
    </row>
    <row r="27" s="3" customFormat="1" ht="53" customHeight="1" spans="1:16">
      <c r="A27" s="21">
        <v>12</v>
      </c>
      <c r="B27" s="24" t="s">
        <v>45</v>
      </c>
      <c r="C27" s="14" t="s">
        <v>38</v>
      </c>
      <c r="D27" s="20" t="s">
        <v>38</v>
      </c>
      <c r="E27" s="14">
        <v>3530000</v>
      </c>
      <c r="F27" s="23">
        <v>0</v>
      </c>
      <c r="G27" s="14">
        <v>3530000</v>
      </c>
      <c r="H27" s="15" t="s">
        <v>46</v>
      </c>
      <c r="I27" s="14">
        <v>3530000</v>
      </c>
      <c r="J27" s="16">
        <v>0</v>
      </c>
      <c r="K27" s="15"/>
      <c r="L27" s="15"/>
      <c r="M27" s="15"/>
      <c r="N27" s="15"/>
      <c r="O27" s="15"/>
      <c r="P27" s="15"/>
    </row>
    <row r="28" s="3" customFormat="1" ht="53" customHeight="1" spans="1:16">
      <c r="A28" s="21">
        <v>13</v>
      </c>
      <c r="B28" s="22" t="s">
        <v>43</v>
      </c>
      <c r="C28" s="14" t="s">
        <v>38</v>
      </c>
      <c r="D28" s="20" t="s">
        <v>38</v>
      </c>
      <c r="E28" s="14">
        <v>3070000</v>
      </c>
      <c r="F28" s="23">
        <v>0</v>
      </c>
      <c r="G28" s="14">
        <v>3070000</v>
      </c>
      <c r="H28" s="15" t="s">
        <v>47</v>
      </c>
      <c r="I28" s="14">
        <v>3070000</v>
      </c>
      <c r="J28" s="16">
        <v>0</v>
      </c>
      <c r="K28" s="15"/>
      <c r="L28" s="15"/>
      <c r="M28" s="15"/>
      <c r="N28" s="15"/>
      <c r="O28" s="15"/>
      <c r="P28" s="15"/>
    </row>
    <row r="29" s="3" customFormat="1" ht="53" customHeight="1" spans="1:16">
      <c r="A29" s="21">
        <v>14</v>
      </c>
      <c r="B29" s="20" t="s">
        <v>48</v>
      </c>
      <c r="C29" s="14" t="s">
        <v>38</v>
      </c>
      <c r="D29" s="20" t="s">
        <v>49</v>
      </c>
      <c r="E29" s="14">
        <v>1370000</v>
      </c>
      <c r="F29" s="15">
        <v>0</v>
      </c>
      <c r="G29" s="14">
        <v>1370000</v>
      </c>
      <c r="H29" s="16"/>
      <c r="I29" s="16"/>
      <c r="J29" s="16"/>
      <c r="K29" s="15" t="s">
        <v>50</v>
      </c>
      <c r="L29" s="14">
        <v>1370000</v>
      </c>
      <c r="M29" s="15">
        <v>0</v>
      </c>
      <c r="N29" s="15"/>
      <c r="O29" s="15"/>
      <c r="P29" s="15"/>
    </row>
    <row r="30" s="3" customFormat="1" ht="53" customHeight="1" spans="1:16">
      <c r="A30" s="15">
        <v>15</v>
      </c>
      <c r="B30" s="15" t="s">
        <v>51</v>
      </c>
      <c r="C30" s="15" t="s">
        <v>52</v>
      </c>
      <c r="D30" s="15" t="s">
        <v>52</v>
      </c>
      <c r="E30" s="15">
        <f>SUM(L30,I30:I32)</f>
        <v>8216805</v>
      </c>
      <c r="F30" s="15">
        <v>0</v>
      </c>
      <c r="G30" s="15">
        <v>8216805</v>
      </c>
      <c r="H30" s="16" t="s">
        <v>53</v>
      </c>
      <c r="I30" s="16">
        <v>378200</v>
      </c>
      <c r="J30" s="16">
        <v>0</v>
      </c>
      <c r="K30" s="15" t="s">
        <v>54</v>
      </c>
      <c r="L30" s="15">
        <v>5969605</v>
      </c>
      <c r="M30" s="15">
        <v>0</v>
      </c>
      <c r="N30" s="15"/>
      <c r="O30" s="15"/>
      <c r="P30" s="15"/>
    </row>
    <row r="31" s="3" customFormat="1" ht="53" customHeight="1" spans="1:16">
      <c r="A31" s="20"/>
      <c r="B31" s="20"/>
      <c r="C31" s="20"/>
      <c r="D31" s="20"/>
      <c r="E31" s="20"/>
      <c r="F31" s="20"/>
      <c r="G31" s="20"/>
      <c r="H31" s="14" t="s">
        <v>55</v>
      </c>
      <c r="I31" s="14">
        <v>1860000</v>
      </c>
      <c r="J31" s="14">
        <v>0</v>
      </c>
      <c r="K31" s="20"/>
      <c r="L31" s="20"/>
      <c r="M31" s="20"/>
      <c r="N31" s="20"/>
      <c r="O31" s="15"/>
      <c r="P31" s="15"/>
    </row>
    <row r="32" s="3" customFormat="1" ht="53" customHeight="1" spans="1:16">
      <c r="A32" s="20"/>
      <c r="B32" s="20"/>
      <c r="C32" s="20"/>
      <c r="D32" s="20"/>
      <c r="E32" s="20"/>
      <c r="F32" s="20"/>
      <c r="G32" s="20"/>
      <c r="H32" s="14" t="s">
        <v>56</v>
      </c>
      <c r="I32" s="14">
        <v>9000</v>
      </c>
      <c r="J32" s="14">
        <v>0</v>
      </c>
      <c r="K32" s="20"/>
      <c r="L32" s="20"/>
      <c r="M32" s="20"/>
      <c r="N32" s="20"/>
      <c r="O32" s="15"/>
      <c r="P32" s="15"/>
    </row>
    <row r="33" s="3" customFormat="1" ht="53" customHeight="1" spans="1:16">
      <c r="A33" s="14">
        <v>16</v>
      </c>
      <c r="B33" s="25" t="s">
        <v>57</v>
      </c>
      <c r="C33" s="25" t="s">
        <v>58</v>
      </c>
      <c r="D33" s="25" t="s">
        <v>58</v>
      </c>
      <c r="E33" s="14">
        <f>SUM(I33:I34)</f>
        <v>42530000</v>
      </c>
      <c r="F33" s="14">
        <v>0</v>
      </c>
      <c r="G33" s="14">
        <v>42530000</v>
      </c>
      <c r="H33" s="17" t="s">
        <v>59</v>
      </c>
      <c r="I33" s="17">
        <v>35090000</v>
      </c>
      <c r="J33" s="14"/>
      <c r="K33" s="20"/>
      <c r="L33" s="20"/>
      <c r="M33" s="20"/>
      <c r="N33" s="20"/>
      <c r="O33" s="15"/>
      <c r="P33" s="15"/>
    </row>
    <row r="34" s="3" customFormat="1" ht="53" customHeight="1" spans="1:16">
      <c r="A34" s="14"/>
      <c r="B34" s="25"/>
      <c r="C34" s="25"/>
      <c r="D34" s="25"/>
      <c r="E34" s="14"/>
      <c r="F34" s="14"/>
      <c r="G34" s="14"/>
      <c r="H34" s="17" t="s">
        <v>60</v>
      </c>
      <c r="I34" s="17">
        <v>7440000</v>
      </c>
      <c r="J34" s="14"/>
      <c r="K34" s="20"/>
      <c r="L34" s="20"/>
      <c r="M34" s="20"/>
      <c r="N34" s="20"/>
      <c r="O34" s="15"/>
      <c r="P34" s="15"/>
    </row>
    <row r="35" s="3" customFormat="1" ht="53" customHeight="1" spans="1:16">
      <c r="A35" s="14">
        <v>17</v>
      </c>
      <c r="B35" s="13" t="s">
        <v>61</v>
      </c>
      <c r="C35" s="25" t="s">
        <v>58</v>
      </c>
      <c r="D35" s="25" t="s">
        <v>58</v>
      </c>
      <c r="E35" s="14">
        <v>3910000</v>
      </c>
      <c r="F35" s="14">
        <v>0</v>
      </c>
      <c r="G35" s="14">
        <v>3910000</v>
      </c>
      <c r="H35" s="17" t="s">
        <v>62</v>
      </c>
      <c r="I35" s="17">
        <v>3970000</v>
      </c>
      <c r="J35" s="14"/>
      <c r="K35" s="20"/>
      <c r="L35" s="20"/>
      <c r="M35" s="20"/>
      <c r="N35" s="20"/>
      <c r="O35" s="15"/>
      <c r="P35" s="15"/>
    </row>
    <row r="36" s="3" customFormat="1" ht="53" customHeight="1" spans="1:16">
      <c r="A36" s="14"/>
      <c r="B36" s="16"/>
      <c r="C36" s="25"/>
      <c r="D36" s="25"/>
      <c r="E36" s="14"/>
      <c r="F36" s="14"/>
      <c r="G36" s="14"/>
      <c r="H36" s="17" t="s">
        <v>63</v>
      </c>
      <c r="I36" s="17">
        <v>-60000</v>
      </c>
      <c r="J36" s="14"/>
      <c r="K36" s="20"/>
      <c r="L36" s="20"/>
      <c r="M36" s="20"/>
      <c r="N36" s="20"/>
      <c r="O36" s="15"/>
      <c r="P36" s="15"/>
    </row>
    <row r="37" s="3" customFormat="1" ht="53" customHeight="1" spans="1:16">
      <c r="A37" s="14">
        <v>18</v>
      </c>
      <c r="B37" s="13" t="s">
        <v>64</v>
      </c>
      <c r="C37" s="25" t="s">
        <v>58</v>
      </c>
      <c r="D37" s="25" t="s">
        <v>58</v>
      </c>
      <c r="E37" s="14">
        <v>50000</v>
      </c>
      <c r="F37" s="14">
        <v>0</v>
      </c>
      <c r="G37" s="14">
        <v>50000</v>
      </c>
      <c r="H37" s="26" t="s">
        <v>65</v>
      </c>
      <c r="I37" s="17">
        <v>40000</v>
      </c>
      <c r="J37" s="14"/>
      <c r="K37" s="20"/>
      <c r="L37" s="20"/>
      <c r="M37" s="20"/>
      <c r="N37" s="20"/>
      <c r="O37" s="15"/>
      <c r="P37" s="15"/>
    </row>
    <row r="38" s="3" customFormat="1" ht="53" customHeight="1" spans="1:16">
      <c r="A38" s="14"/>
      <c r="B38" s="16"/>
      <c r="C38" s="25"/>
      <c r="D38" s="25"/>
      <c r="E38" s="14"/>
      <c r="F38" s="14"/>
      <c r="G38" s="14"/>
      <c r="H38" s="26" t="s">
        <v>66</v>
      </c>
      <c r="I38" s="17">
        <v>10000</v>
      </c>
      <c r="J38" s="14"/>
      <c r="K38" s="20"/>
      <c r="L38" s="20"/>
      <c r="M38" s="20"/>
      <c r="N38" s="20"/>
      <c r="O38" s="15"/>
      <c r="P38" s="15"/>
    </row>
    <row r="39" s="3" customFormat="1" ht="53" customHeight="1" spans="1:16">
      <c r="A39" s="20" t="s">
        <v>7</v>
      </c>
      <c r="B39" s="20"/>
      <c r="C39" s="20"/>
      <c r="D39" s="20"/>
      <c r="E39" s="20">
        <f>SUM(E6:E38)</f>
        <v>1148650815</v>
      </c>
      <c r="F39" s="20">
        <f>SUM(F6:F38)</f>
        <v>71429565</v>
      </c>
      <c r="G39" s="20">
        <f>SUM(G6:G38)</f>
        <v>1077221250</v>
      </c>
      <c r="H39" s="20">
        <f t="shared" ref="H39:P39" si="0">SUM(H6:H38)</f>
        <v>0</v>
      </c>
      <c r="I39" s="20">
        <f t="shared" si="0"/>
        <v>518079266</v>
      </c>
      <c r="J39" s="20">
        <f t="shared" si="0"/>
        <v>6400000</v>
      </c>
      <c r="K39" s="20">
        <f t="shared" si="0"/>
        <v>0</v>
      </c>
      <c r="L39" s="20">
        <f t="shared" si="0"/>
        <v>595244629</v>
      </c>
      <c r="M39" s="20">
        <f t="shared" si="0"/>
        <v>51443030</v>
      </c>
      <c r="N39" s="20">
        <f t="shared" si="0"/>
        <v>0</v>
      </c>
      <c r="O39" s="20">
        <f t="shared" si="0"/>
        <v>35326920</v>
      </c>
      <c r="P39" s="20">
        <f t="shared" si="0"/>
        <v>13586535</v>
      </c>
    </row>
    <row r="40" ht="27" customHeight="1" spans="1:16">
      <c r="A40" s="3" t="s">
        <v>67</v>
      </c>
      <c r="B40" s="27"/>
      <c r="C40" s="27"/>
      <c r="D40" s="27"/>
      <c r="E40" s="27"/>
      <c r="F40" s="27"/>
      <c r="G40" s="27"/>
      <c r="H40" s="27"/>
      <c r="I40" s="27"/>
      <c r="J40" s="27"/>
      <c r="K40" s="27"/>
      <c r="L40" s="27"/>
      <c r="M40" s="27"/>
      <c r="N40" s="27"/>
      <c r="O40" s="27"/>
      <c r="P40" s="27"/>
    </row>
    <row r="41" ht="27" customHeight="1"/>
  </sheetData>
  <mergeCells count="149">
    <mergeCell ref="A1:P1"/>
    <mergeCell ref="A2:P2"/>
    <mergeCell ref="E3:P3"/>
    <mergeCell ref="E4:G4"/>
    <mergeCell ref="H4:J4"/>
    <mergeCell ref="K4:M4"/>
    <mergeCell ref="N4:P4"/>
    <mergeCell ref="A39:D39"/>
    <mergeCell ref="A40:P40"/>
    <mergeCell ref="A3:A5"/>
    <mergeCell ref="A6:A7"/>
    <mergeCell ref="A8:A9"/>
    <mergeCell ref="A10:A11"/>
    <mergeCell ref="A12:A13"/>
    <mergeCell ref="A14:A15"/>
    <mergeCell ref="A16:A17"/>
    <mergeCell ref="A19:A20"/>
    <mergeCell ref="A21:A23"/>
    <mergeCell ref="A24:A25"/>
    <mergeCell ref="A30:A32"/>
    <mergeCell ref="A33:A34"/>
    <mergeCell ref="A35:A36"/>
    <mergeCell ref="A37:A38"/>
    <mergeCell ref="B3:B5"/>
    <mergeCell ref="B6:B7"/>
    <mergeCell ref="B8:B9"/>
    <mergeCell ref="B10:B11"/>
    <mergeCell ref="B12:B13"/>
    <mergeCell ref="B14:B15"/>
    <mergeCell ref="B16:B17"/>
    <mergeCell ref="B19:B20"/>
    <mergeCell ref="B21:B23"/>
    <mergeCell ref="B24:B25"/>
    <mergeCell ref="B30:B32"/>
    <mergeCell ref="B33:B34"/>
    <mergeCell ref="B35:B36"/>
    <mergeCell ref="B37:B38"/>
    <mergeCell ref="C3:C5"/>
    <mergeCell ref="C6:C7"/>
    <mergeCell ref="C8:C9"/>
    <mergeCell ref="C10:C11"/>
    <mergeCell ref="C12:C13"/>
    <mergeCell ref="C14:C15"/>
    <mergeCell ref="C16:C17"/>
    <mergeCell ref="C19:C20"/>
    <mergeCell ref="C21:C23"/>
    <mergeCell ref="C24:C25"/>
    <mergeCell ref="C30:C32"/>
    <mergeCell ref="C33:C34"/>
    <mergeCell ref="C35:C36"/>
    <mergeCell ref="C37:C38"/>
    <mergeCell ref="D3:D5"/>
    <mergeCell ref="D6:D7"/>
    <mergeCell ref="D8:D9"/>
    <mergeCell ref="D10:D11"/>
    <mergeCell ref="D12:D13"/>
    <mergeCell ref="D14:D15"/>
    <mergeCell ref="D16:D17"/>
    <mergeCell ref="D19:D20"/>
    <mergeCell ref="D21:D23"/>
    <mergeCell ref="D24:D25"/>
    <mergeCell ref="D30:D32"/>
    <mergeCell ref="D33:D34"/>
    <mergeCell ref="D35:D36"/>
    <mergeCell ref="D37:D38"/>
    <mergeCell ref="E6:E7"/>
    <mergeCell ref="E8:E9"/>
    <mergeCell ref="E10:E11"/>
    <mergeCell ref="E12:E13"/>
    <mergeCell ref="E14:E15"/>
    <mergeCell ref="E16:E17"/>
    <mergeCell ref="E19:E20"/>
    <mergeCell ref="E21:E23"/>
    <mergeCell ref="E24:E25"/>
    <mergeCell ref="E30:E32"/>
    <mergeCell ref="E33:E34"/>
    <mergeCell ref="E35:E36"/>
    <mergeCell ref="E37:E38"/>
    <mergeCell ref="F6:F7"/>
    <mergeCell ref="F8:F9"/>
    <mergeCell ref="F10:F11"/>
    <mergeCell ref="F12:F13"/>
    <mergeCell ref="F14:F15"/>
    <mergeCell ref="F16:F17"/>
    <mergeCell ref="F19:F20"/>
    <mergeCell ref="F21:F23"/>
    <mergeCell ref="F24:F25"/>
    <mergeCell ref="F30:F32"/>
    <mergeCell ref="F33:F34"/>
    <mergeCell ref="F35:F36"/>
    <mergeCell ref="F37:F38"/>
    <mergeCell ref="G6:G7"/>
    <mergeCell ref="G8:G9"/>
    <mergeCell ref="G10:G11"/>
    <mergeCell ref="G12:G13"/>
    <mergeCell ref="G14:G15"/>
    <mergeCell ref="G16:G17"/>
    <mergeCell ref="G19:G20"/>
    <mergeCell ref="G21:G23"/>
    <mergeCell ref="G24:G25"/>
    <mergeCell ref="G30:G32"/>
    <mergeCell ref="G33:G34"/>
    <mergeCell ref="G35:G36"/>
    <mergeCell ref="G37:G38"/>
    <mergeCell ref="K6:K7"/>
    <mergeCell ref="K8:K9"/>
    <mergeCell ref="K10:K11"/>
    <mergeCell ref="K12:K13"/>
    <mergeCell ref="K14:K15"/>
    <mergeCell ref="K16:K17"/>
    <mergeCell ref="K19:K20"/>
    <mergeCell ref="K30:K32"/>
    <mergeCell ref="L6:L7"/>
    <mergeCell ref="L8:L9"/>
    <mergeCell ref="L10:L11"/>
    <mergeCell ref="L12:L13"/>
    <mergeCell ref="L14:L15"/>
    <mergeCell ref="L16:L17"/>
    <mergeCell ref="L19:L20"/>
    <mergeCell ref="L30:L32"/>
    <mergeCell ref="M6:M7"/>
    <mergeCell ref="M8:M9"/>
    <mergeCell ref="M10:M11"/>
    <mergeCell ref="M12:M13"/>
    <mergeCell ref="M14:M15"/>
    <mergeCell ref="M16:M17"/>
    <mergeCell ref="M19:M20"/>
    <mergeCell ref="M30:M32"/>
    <mergeCell ref="N6:N7"/>
    <mergeCell ref="N8:N9"/>
    <mergeCell ref="N10:N11"/>
    <mergeCell ref="N12:N13"/>
    <mergeCell ref="N14:N15"/>
    <mergeCell ref="N16:N17"/>
    <mergeCell ref="N19:N20"/>
    <mergeCell ref="O6:O7"/>
    <mergeCell ref="O8:O9"/>
    <mergeCell ref="O10:O11"/>
    <mergeCell ref="O12:O13"/>
    <mergeCell ref="O14:O15"/>
    <mergeCell ref="O16:O17"/>
    <mergeCell ref="O19:O20"/>
    <mergeCell ref="P6:P7"/>
    <mergeCell ref="P8:P9"/>
    <mergeCell ref="P10:P11"/>
    <mergeCell ref="P12:P13"/>
    <mergeCell ref="P14:P15"/>
    <mergeCell ref="P16:P17"/>
    <mergeCell ref="P19:P20"/>
  </mergeCells>
  <pageMargins left="0.75" right="0.75" top="1" bottom="1" header="0.511805555555556" footer="0.511805555555556"/>
  <pageSetup paperSize="9" scale="43" orientation="landscape"/>
  <headerFooter/>
</worksheet>
</file>

<file path=docProps/app.xml><?xml version="1.0" encoding="utf-8"?>
<Properties xmlns="http://schemas.openxmlformats.org/officeDocument/2006/extended-properties" xmlns:vt="http://schemas.openxmlformats.org/officeDocument/2006/docPropsVTypes">
  <Company>普宁市财政局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sbgzc</dc:creator>
  <cp:lastModifiedBy>sbgzc</cp:lastModifiedBy>
  <dcterms:created xsi:type="dcterms:W3CDTF">2019-02-14T07:25:00Z</dcterms:created>
  <dcterms:modified xsi:type="dcterms:W3CDTF">2020-05-18T06:36:43Z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